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B:\EXPTES. AESA\EXCEL SEGUIMIENTO -TRANSPARENCIA - ENS - INDICADORES\TRANSPARENCIA ENTREGADO 2026\"/>
    </mc:Choice>
  </mc:AlternateContent>
  <xr:revisionPtr revIDLastSave="0" documentId="13_ncr:1_{4811EC14-DF2F-48EB-8FE5-DDC1B995B866}" xr6:coauthVersionLast="47" xr6:coauthVersionMax="47" xr10:uidLastSave="{00000000-0000-0000-0000-000000000000}"/>
  <bookViews>
    <workbookView xWindow="-108" yWindow="-108" windowWidth="23256" windowHeight="13896" xr2:uid="{6C8DC1F2-B194-4321-92BD-5775F754C49A}"/>
  </bookViews>
  <sheets>
    <sheet name="informe PYMEs 2026-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" l="1"/>
  <c r="M16" i="2" s="1"/>
  <c r="L13" i="2"/>
  <c r="M6" i="2" s="1"/>
  <c r="L30" i="2"/>
  <c r="M24" i="2" s="1"/>
  <c r="L35" i="2"/>
  <c r="M33" i="2" s="1"/>
  <c r="C6" i="2"/>
  <c r="M5" i="2"/>
  <c r="M7" i="2"/>
  <c r="M8" i="2"/>
  <c r="M9" i="2"/>
  <c r="M10" i="2"/>
  <c r="M11" i="2"/>
  <c r="M12" i="2"/>
  <c r="M13" i="2"/>
  <c r="M15" i="2"/>
  <c r="M17" i="2"/>
  <c r="M18" i="2"/>
  <c r="M30" i="2" l="1"/>
  <c r="M29" i="2"/>
  <c r="M27" i="2"/>
  <c r="M28" i="2"/>
  <c r="M26" i="2"/>
  <c r="M22" i="2"/>
  <c r="M25" i="2"/>
  <c r="M23" i="2"/>
  <c r="M32" i="2"/>
  <c r="M35" i="2"/>
  <c r="M34" i="2"/>
</calcChain>
</file>

<file path=xl/sharedStrings.xml><?xml version="1.0" encoding="utf-8"?>
<sst xmlns="http://schemas.openxmlformats.org/spreadsheetml/2006/main" count="38" uniqueCount="20">
  <si>
    <t>Por número de contratos</t>
  </si>
  <si>
    <t>PYME</t>
  </si>
  <si>
    <t>POR PROCEDIMIENTO</t>
  </si>
  <si>
    <t>ABIERTO</t>
  </si>
  <si>
    <t>no PYME</t>
  </si>
  <si>
    <t>PAS</t>
  </si>
  <si>
    <t>PASS</t>
  </si>
  <si>
    <t>H AM</t>
  </si>
  <si>
    <t>H SDA</t>
  </si>
  <si>
    <t>H COMPRA DIRECTA</t>
  </si>
  <si>
    <t>NEGOCIADO</t>
  </si>
  <si>
    <t>MENOR</t>
  </si>
  <si>
    <t>TOTAL</t>
  </si>
  <si>
    <t xml:space="preserve">POR TIPOLOGIA </t>
  </si>
  <si>
    <t>SERVICIOS</t>
  </si>
  <si>
    <t xml:space="preserve">SUMINISTROS </t>
  </si>
  <si>
    <t xml:space="preserve">Por importe de contratos </t>
  </si>
  <si>
    <t>SUMINISTROS</t>
  </si>
  <si>
    <t>Contratos formalizados de 1 de enero a 30 de junio de 2026</t>
  </si>
  <si>
    <t>CONCESION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</si>
</sst>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9" fontId="0" fillId="0" borderId="3" xfId="0" applyNumberFormat="1" applyBorder="1"/>
    <xf numFmtId="0" fontId="0" fillId="0" borderId="4" xfId="0" applyBorder="1"/>
    <xf numFmtId="0" fontId="0" fillId="0" borderId="5" xfId="0" applyBorder="1"/>
    <xf numFmtId="9" fontId="0" fillId="0" borderId="6" xfId="0" applyNumberFormat="1" applyBorder="1"/>
    <xf numFmtId="0" fontId="0" fillId="0" borderId="7" xfId="0" applyBorder="1"/>
    <xf numFmtId="9" fontId="0" fillId="0" borderId="8" xfId="0" applyNumberFormat="1" applyBorder="1"/>
    <xf numFmtId="0" fontId="1" fillId="0" borderId="9" xfId="0" applyFont="1" applyBorder="1"/>
    <xf numFmtId="0" fontId="1" fillId="0" borderId="10" xfId="0" applyFont="1" applyBorder="1"/>
    <xf numFmtId="9" fontId="0" fillId="0" borderId="11" xfId="0" applyNumberFormat="1" applyBorder="1"/>
    <xf numFmtId="9" fontId="0" fillId="0" borderId="0" xfId="0" applyNumberFormat="1"/>
    <xf numFmtId="0" fontId="1" fillId="0" borderId="12" xfId="0" applyFont="1" applyBorder="1"/>
    <xf numFmtId="0" fontId="1" fillId="0" borderId="13" xfId="0" applyFont="1" applyBorder="1"/>
    <xf numFmtId="9" fontId="0" fillId="0" borderId="14" xfId="0" applyNumberFormat="1" applyBorder="1"/>
    <xf numFmtId="4" fontId="0" fillId="0" borderId="2" xfId="0" applyNumberFormat="1" applyBorder="1"/>
    <xf numFmtId="4" fontId="0" fillId="0" borderId="0" xfId="0" applyNumberFormat="1"/>
    <xf numFmtId="4" fontId="0" fillId="0" borderId="5" xfId="0" applyNumberFormat="1" applyBorder="1" applyAlignment="1">
      <alignment horizontal="right"/>
    </xf>
    <xf numFmtId="4" fontId="0" fillId="0" borderId="5" xfId="0" applyNumberFormat="1" applyBorder="1"/>
    <xf numFmtId="4" fontId="0" fillId="0" borderId="7" xfId="0" applyNumberFormat="1" applyBorder="1"/>
    <xf numFmtId="4" fontId="1" fillId="0" borderId="13" xfId="0" applyNumberFormat="1" applyFont="1" applyBorder="1"/>
    <xf numFmtId="4" fontId="0" fillId="0" borderId="15" xfId="1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 número de contratos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3B-468E-A9C9-03CDAD54FE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3B-468E-A9C9-03CDAD54FE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'informe PYMEs 2026-1'!$B$5:$B$6</c:f>
              <c:strCache>
                <c:ptCount val="2"/>
                <c:pt idx="0">
                  <c:v>PYME</c:v>
                </c:pt>
                <c:pt idx="1">
                  <c:v>no PYME</c:v>
                </c:pt>
              </c:strCache>
            </c:strRef>
          </c:cat>
          <c:val>
            <c:numRef>
              <c:f>'informe PYMEs 2026-1'!$C$5:$C$6</c:f>
              <c:numCache>
                <c:formatCode>General</c:formatCode>
                <c:ptCount val="2"/>
                <c:pt idx="0">
                  <c:v>24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3B-468E-A9C9-03CDAD54FEB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 baseline="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 importe de contratos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AB-4B33-B69A-71376BBB63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AB-4B33-B69A-71376BBB63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'informe PYMEs 2026-1'!$B$23:$B$24</c:f>
              <c:strCache>
                <c:ptCount val="2"/>
                <c:pt idx="0">
                  <c:v>PYME</c:v>
                </c:pt>
                <c:pt idx="1">
                  <c:v>no PYME</c:v>
                </c:pt>
              </c:strCache>
            </c:strRef>
          </c:cat>
          <c:val>
            <c:numRef>
              <c:f>'informe PYMEs 2026-1'!$C$23:$C$24</c:f>
              <c:numCache>
                <c:formatCode>#,##0.00</c:formatCode>
                <c:ptCount val="2"/>
                <c:pt idx="0">
                  <c:v>2017433.96</c:v>
                </c:pt>
                <c:pt idx="1">
                  <c:v>1591301.11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AB-4B33-B69A-71376BBB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 baseline="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charts/chart1.xml" Type="http://schemas.openxmlformats.org/officeDocument/2006/relationships/chart"/>
<Relationship Id="rId2" Target="../charts/chart2.xml" Type="http://schemas.openxmlformats.org/officeDocument/2006/relationships/chart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4</xdr:row>
      <xdr:rowOff>76200</xdr:rowOff>
    </xdr:from>
    <xdr:to>
      <xdr:col>7</xdr:col>
      <xdr:colOff>114300</xdr:colOff>
      <xdr:row>19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B4FEA5-DF6B-4DA9-8B9A-BEEAE5691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409574</xdr:colOff>
      <xdr:row>20</xdr:row>
      <xdr:rowOff>85725</xdr:rowOff>
    </xdr:from>
    <xdr:to>
      <xdr:col>7</xdr:col>
      <xdr:colOff>95250</xdr:colOff>
      <xdr:row>36</xdr:row>
      <xdr:rowOff>85723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14CE33-E408-416B-9A65-BC08DC97E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7B60-1A7C-41EE-9F50-C8F6E8CCF7A6}">
  <dimension ref="B2:M35"/>
  <sheetViews>
    <sheetView tabSelected="1" topLeftCell="A9" workbookViewId="0">
      <selection activeCell="H33" sqref="H33"/>
    </sheetView>
  </sheetViews>
  <sheetFormatPr baseColWidth="10" defaultRowHeight="14.4" x14ac:dyDescent="0.3"/>
  <cols>
    <col min="2" max="2" width="16.21875" customWidth="1"/>
    <col min="3" max="3" width="13.5546875" customWidth="1"/>
    <col min="4" max="4" width="16.44140625" customWidth="1"/>
    <col min="10" max="10" width="20.109375" customWidth="1"/>
    <col min="11" max="11" width="20.77734375" customWidth="1"/>
    <col min="12" max="12" width="14.21875" customWidth="1"/>
  </cols>
  <sheetData>
    <row r="2" spans="2:13" x14ac:dyDescent="0.3">
      <c r="B2" s="26" t="s">
        <v>18</v>
      </c>
      <c r="C2" s="27"/>
      <c r="D2" s="27"/>
      <c r="E2" s="27"/>
    </row>
    <row r="3" spans="2:13" x14ac:dyDescent="0.3">
      <c r="B3" s="1"/>
      <c r="C3" s="2"/>
      <c r="D3" s="2"/>
      <c r="E3" s="2"/>
    </row>
    <row r="4" spans="2:13" ht="15" thickBot="1" x14ac:dyDescent="0.35">
      <c r="B4" s="3" t="s">
        <v>0</v>
      </c>
    </row>
    <row r="5" spans="2:13" x14ac:dyDescent="0.3">
      <c r="B5" t="s">
        <v>1</v>
      </c>
      <c r="C5">
        <v>24</v>
      </c>
      <c r="J5" s="4" t="s">
        <v>2</v>
      </c>
      <c r="K5" s="5" t="s">
        <v>3</v>
      </c>
      <c r="L5" s="5">
        <v>2</v>
      </c>
      <c r="M5" s="6">
        <f t="shared" ref="M5:M13" si="0">L5/$L$13</f>
        <v>8.3333333333333329E-2</v>
      </c>
    </row>
    <row r="6" spans="2:13" x14ac:dyDescent="0.3">
      <c r="B6" t="s">
        <v>4</v>
      </c>
      <c r="C6">
        <f>49-21</f>
        <v>28</v>
      </c>
      <c r="J6" s="7"/>
      <c r="K6" s="8" t="s">
        <v>5</v>
      </c>
      <c r="L6" s="8">
        <v>1</v>
      </c>
      <c r="M6" s="9">
        <f t="shared" si="0"/>
        <v>4.1666666666666664E-2</v>
      </c>
    </row>
    <row r="7" spans="2:13" x14ac:dyDescent="0.3">
      <c r="B7" t="s">
        <v>12</v>
      </c>
      <c r="C7">
        <v>50</v>
      </c>
      <c r="J7" s="7"/>
      <c r="K7" s="8" t="s">
        <v>6</v>
      </c>
      <c r="L7" s="8">
        <v>0</v>
      </c>
      <c r="M7" s="9">
        <f t="shared" si="0"/>
        <v>0</v>
      </c>
    </row>
    <row r="8" spans="2:13" x14ac:dyDescent="0.3">
      <c r="J8" s="7"/>
      <c r="K8" s="8" t="s">
        <v>7</v>
      </c>
      <c r="L8" s="8">
        <v>0</v>
      </c>
      <c r="M8" s="9">
        <f t="shared" si="0"/>
        <v>0</v>
      </c>
    </row>
    <row r="9" spans="2:13" x14ac:dyDescent="0.3">
      <c r="J9" s="7"/>
      <c r="K9" s="8" t="s">
        <v>8</v>
      </c>
      <c r="L9" s="8">
        <v>3</v>
      </c>
      <c r="M9" s="9">
        <f t="shared" si="0"/>
        <v>0.125</v>
      </c>
    </row>
    <row r="10" spans="2:13" x14ac:dyDescent="0.3">
      <c r="J10" s="7"/>
      <c r="K10" s="8" t="s">
        <v>9</v>
      </c>
      <c r="L10" s="8">
        <v>0</v>
      </c>
      <c r="M10" s="9">
        <f t="shared" si="0"/>
        <v>0</v>
      </c>
    </row>
    <row r="11" spans="2:13" x14ac:dyDescent="0.3">
      <c r="J11" s="7"/>
      <c r="K11" s="8" t="s">
        <v>10</v>
      </c>
      <c r="L11" s="8">
        <v>2</v>
      </c>
      <c r="M11" s="9">
        <f t="shared" si="0"/>
        <v>8.3333333333333329E-2</v>
      </c>
    </row>
    <row r="12" spans="2:13" ht="15" thickBot="1" x14ac:dyDescent="0.35">
      <c r="J12" s="7"/>
      <c r="K12" s="10" t="s">
        <v>11</v>
      </c>
      <c r="L12" s="10">
        <v>16</v>
      </c>
      <c r="M12" s="11">
        <f t="shared" si="0"/>
        <v>0.66666666666666663</v>
      </c>
    </row>
    <row r="13" spans="2:13" ht="15" thickBot="1" x14ac:dyDescent="0.35">
      <c r="J13" s="12" t="s">
        <v>12</v>
      </c>
      <c r="K13" s="13"/>
      <c r="L13" s="13">
        <f>SUM(L5:L12)</f>
        <v>24</v>
      </c>
      <c r="M13" s="14">
        <f t="shared" si="0"/>
        <v>1</v>
      </c>
    </row>
    <row r="14" spans="2:13" ht="15" thickBot="1" x14ac:dyDescent="0.35">
      <c r="M14" s="15"/>
    </row>
    <row r="15" spans="2:13" x14ac:dyDescent="0.3">
      <c r="J15" s="4" t="s">
        <v>13</v>
      </c>
      <c r="K15" s="5" t="s">
        <v>19</v>
      </c>
      <c r="L15" s="5">
        <v>1</v>
      </c>
      <c r="M15" s="6">
        <f>L15/$L$18</f>
        <v>4.1666666666666664E-2</v>
      </c>
    </row>
    <row r="16" spans="2:13" x14ac:dyDescent="0.3">
      <c r="J16" s="7"/>
      <c r="K16" s="8" t="s">
        <v>14</v>
      </c>
      <c r="L16" s="8">
        <v>11</v>
      </c>
      <c r="M16" s="9">
        <f>L16/$L$18</f>
        <v>0.45833333333333331</v>
      </c>
    </row>
    <row r="17" spans="2:13" ht="15" thickBot="1" x14ac:dyDescent="0.35">
      <c r="J17" s="7"/>
      <c r="K17" s="10" t="s">
        <v>15</v>
      </c>
      <c r="L17" s="10">
        <v>12</v>
      </c>
      <c r="M17" s="11">
        <f>L17/$L$18</f>
        <v>0.5</v>
      </c>
    </row>
    <row r="18" spans="2:13" ht="15" thickBot="1" x14ac:dyDescent="0.35">
      <c r="J18" s="16" t="s">
        <v>12</v>
      </c>
      <c r="K18" s="17"/>
      <c r="L18" s="17">
        <f>SUM(L15:L17)</f>
        <v>24</v>
      </c>
      <c r="M18" s="18">
        <f>L18/$L$18</f>
        <v>1</v>
      </c>
    </row>
    <row r="19" spans="2:13" x14ac:dyDescent="0.3">
      <c r="M19" s="15"/>
    </row>
    <row r="20" spans="2:13" x14ac:dyDescent="0.3">
      <c r="M20" s="15"/>
    </row>
    <row r="21" spans="2:13" ht="15" thickBot="1" x14ac:dyDescent="0.35">
      <c r="M21" s="15"/>
    </row>
    <row r="22" spans="2:13" x14ac:dyDescent="0.3">
      <c r="B22" s="3" t="s">
        <v>16</v>
      </c>
      <c r="J22" s="4" t="s">
        <v>2</v>
      </c>
      <c r="K22" s="5" t="s">
        <v>3</v>
      </c>
      <c r="L22" s="19">
        <v>144637.35</v>
      </c>
      <c r="M22" s="6">
        <f t="shared" ref="M22:M30" si="1">L22/$L$30</f>
        <v>7.1693722256960524E-2</v>
      </c>
    </row>
    <row r="23" spans="2:13" x14ac:dyDescent="0.3">
      <c r="B23" t="s">
        <v>1</v>
      </c>
      <c r="C23" s="20">
        <v>2017433.96</v>
      </c>
      <c r="J23" s="7"/>
      <c r="K23" s="8" t="s">
        <v>5</v>
      </c>
      <c r="L23" s="21">
        <v>107786.15</v>
      </c>
      <c r="M23" s="9">
        <f t="shared" si="1"/>
        <v>5.3427349859818951E-2</v>
      </c>
    </row>
    <row r="24" spans="2:13" x14ac:dyDescent="0.3">
      <c r="B24" t="s">
        <v>4</v>
      </c>
      <c r="C24" s="20">
        <v>1591301.11</v>
      </c>
      <c r="J24" s="7"/>
      <c r="K24" s="8" t="s">
        <v>6</v>
      </c>
      <c r="L24" s="25">
        <v>0</v>
      </c>
      <c r="M24" s="9">
        <f t="shared" si="1"/>
        <v>0</v>
      </c>
    </row>
    <row r="25" spans="2:13" x14ac:dyDescent="0.3">
      <c r="J25" s="7"/>
      <c r="K25" s="8" t="s">
        <v>7</v>
      </c>
      <c r="L25" s="22">
        <v>0</v>
      </c>
      <c r="M25" s="9">
        <f t="shared" si="1"/>
        <v>0</v>
      </c>
    </row>
    <row r="26" spans="2:13" x14ac:dyDescent="0.3">
      <c r="J26" s="7"/>
      <c r="K26" s="8" t="s">
        <v>8</v>
      </c>
      <c r="L26" s="22">
        <v>1439456.3800000001</v>
      </c>
      <c r="M26" s="9">
        <f t="shared" si="1"/>
        <v>0.71350855023774862</v>
      </c>
    </row>
    <row r="27" spans="2:13" x14ac:dyDescent="0.3">
      <c r="J27" s="7"/>
      <c r="K27" s="8" t="s">
        <v>9</v>
      </c>
      <c r="L27" s="22">
        <v>0</v>
      </c>
      <c r="M27" s="9">
        <f t="shared" si="1"/>
        <v>0</v>
      </c>
    </row>
    <row r="28" spans="2:13" x14ac:dyDescent="0.3">
      <c r="J28" s="7"/>
      <c r="K28" s="8" t="s">
        <v>10</v>
      </c>
      <c r="L28" s="22">
        <v>224336.41999999998</v>
      </c>
      <c r="M28" s="9">
        <f t="shared" si="1"/>
        <v>0.11119889148688664</v>
      </c>
    </row>
    <row r="29" spans="2:13" ht="15" thickBot="1" x14ac:dyDescent="0.35">
      <c r="J29" s="7"/>
      <c r="K29" s="10" t="s">
        <v>11</v>
      </c>
      <c r="L29" s="23">
        <v>101217.66</v>
      </c>
      <c r="M29" s="11">
        <f t="shared" si="1"/>
        <v>5.0171486158585341E-2</v>
      </c>
    </row>
    <row r="30" spans="2:13" ht="15" thickBot="1" x14ac:dyDescent="0.35">
      <c r="J30" s="16" t="s">
        <v>12</v>
      </c>
      <c r="K30" s="17"/>
      <c r="L30" s="24">
        <f>SUM(L22:L29)</f>
        <v>2017433.96</v>
      </c>
      <c r="M30" s="18">
        <f t="shared" si="1"/>
        <v>1</v>
      </c>
    </row>
    <row r="31" spans="2:13" ht="15" thickBot="1" x14ac:dyDescent="0.35">
      <c r="L31" s="20"/>
      <c r="M31" s="15"/>
    </row>
    <row r="32" spans="2:13" x14ac:dyDescent="0.3">
      <c r="J32" s="4" t="s">
        <v>13</v>
      </c>
      <c r="K32" s="5" t="s">
        <v>19</v>
      </c>
      <c r="L32" s="19">
        <v>0</v>
      </c>
      <c r="M32" s="6">
        <f>L32/$L$35</f>
        <v>0</v>
      </c>
    </row>
    <row r="33" spans="10:13" x14ac:dyDescent="0.3">
      <c r="J33" s="7"/>
      <c r="K33" s="8" t="s">
        <v>14</v>
      </c>
      <c r="L33" s="22">
        <v>209574.84000000003</v>
      </c>
      <c r="M33" s="9">
        <f>L33/$L$35</f>
        <v>0.10388188369744704</v>
      </c>
    </row>
    <row r="34" spans="10:13" ht="15" thickBot="1" x14ac:dyDescent="0.35">
      <c r="J34" s="7"/>
      <c r="K34" s="10" t="s">
        <v>17</v>
      </c>
      <c r="L34" s="23">
        <v>1807859.1199999999</v>
      </c>
      <c r="M34" s="11">
        <f>L34/$L$35</f>
        <v>0.89611811630255289</v>
      </c>
    </row>
    <row r="35" spans="10:13" ht="15" thickBot="1" x14ac:dyDescent="0.35">
      <c r="J35" s="16" t="s">
        <v>12</v>
      </c>
      <c r="K35" s="17"/>
      <c r="L35" s="24">
        <f>L33+L34</f>
        <v>2017433.96</v>
      </c>
      <c r="M35" s="18">
        <f>L35/$L$35</f>
        <v>1</v>
      </c>
    </row>
  </sheetData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informe PYMEs 2026-1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Agencia Estatal de Seguridad Aérea</dc:creator>
  <cp:revision>0</cp:revision>
</cp:coreProperties>
</file>